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Sheet1!$B$1:$G$98</definedName>
    <definedName name="solver_eng" localSheetId="0" hidden="1">1</definedName>
    <definedName name="solver_neg" localSheetId="0" hidden="1">1</definedName>
    <definedName name="solver_num" localSheetId="0" hidden="1">0</definedName>
    <definedName name="solver_opt" localSheetId="0" hidden="1">Sheet1!#REF!</definedName>
    <definedName name="solver_typ" localSheetId="0" hidden="1">1</definedName>
    <definedName name="solver_val" localSheetId="0" hidden="1">0</definedName>
    <definedName name="solver_ver" localSheetId="0" hidden="1">3</definedName>
  </definedNames>
  <calcPr calcId="144525"/>
</workbook>
</file>

<file path=xl/calcChain.xml><?xml version="1.0" encoding="utf-8"?>
<calcChain xmlns="http://schemas.openxmlformats.org/spreadsheetml/2006/main">
  <c r="D53" i="1" l="1"/>
  <c r="D52" i="1"/>
  <c r="D37" i="1"/>
  <c r="D36" i="1"/>
  <c r="D20" i="1"/>
  <c r="D19" i="1"/>
  <c r="D68" i="1" l="1"/>
  <c r="D67" i="1" s="1"/>
  <c r="D82" i="1"/>
  <c r="D81" i="1" s="1"/>
  <c r="D96" i="1"/>
  <c r="D95" i="1"/>
</calcChain>
</file>

<file path=xl/sharedStrings.xml><?xml version="1.0" encoding="utf-8"?>
<sst xmlns="http://schemas.openxmlformats.org/spreadsheetml/2006/main" count="101" uniqueCount="35">
  <si>
    <t>Input data:</t>
  </si>
  <si>
    <t>e.g. enter "6.375%" as "6.375"</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</si>
  <si>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</si>
  <si>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</si>
  <si>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</si>
  <si>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Year basis (usually 360 or 365)</t>
  </si>
  <si>
    <t>e.g. enter "17/02/12"</t>
  </si>
  <si>
    <r>
      <rPr>
        <b/>
        <sz val="11"/>
        <color theme="1"/>
        <rFont val="Calibri"/>
        <family val="2"/>
        <scheme val="minor"/>
      </rPr>
      <t>Notes:</t>
    </r>
    <r>
      <rPr>
        <sz val="11"/>
        <color theme="1"/>
        <rFont val="Calibri"/>
        <family val="2"/>
        <scheme val="minor"/>
      </rPr>
      <t xml:space="preserve">
This assumes a 365-day year basis for the interest rate.</t>
    </r>
  </si>
  <si>
    <r>
      <rPr>
        <b/>
        <sz val="11"/>
        <color theme="1"/>
        <rFont val="Calibri"/>
        <family val="2"/>
        <scheme val="minor"/>
      </rPr>
      <t>Notes:</t>
    </r>
    <r>
      <rPr>
        <sz val="11"/>
        <color theme="1"/>
        <rFont val="Calibri"/>
        <family val="2"/>
        <scheme val="minor"/>
      </rPr>
      <t xml:space="preserve">
This assumes a 365-day year basis for the interest rate.
</t>
    </r>
  </si>
  <si>
    <t>Number of years between now and the future cashflow</t>
  </si>
  <si>
    <t>Principal amount at the start</t>
  </si>
  <si>
    <t>Date at the start (DD/MM/YY)</t>
  </si>
  <si>
    <t xml:space="preserve">What is the amount of interest and principal accumulated at the end of a period? </t>
  </si>
  <si>
    <t>Date at the end (DD/MM/YY)</t>
  </si>
  <si>
    <t>Interest rate</t>
  </si>
  <si>
    <t>Interest amount</t>
  </si>
  <si>
    <t>Interest plus principal</t>
  </si>
  <si>
    <t>Number of days between start and end</t>
  </si>
  <si>
    <t>Number of years between start and end</t>
  </si>
  <si>
    <t>How many times per year is the interest compounded?</t>
  </si>
  <si>
    <t>choose "SIMPLE" or "COMPOUND"</t>
  </si>
  <si>
    <t>SIMPLE</t>
  </si>
  <si>
    <r>
      <t xml:space="preserve">(Do </t>
    </r>
    <r>
      <rPr>
        <b/>
        <sz val="11"/>
        <color theme="1"/>
        <rFont val="Calibri"/>
        <family val="2"/>
        <scheme val="minor"/>
      </rPr>
      <t>not</t>
    </r>
    <r>
      <rPr>
        <sz val="11"/>
        <color theme="1"/>
        <rFont val="Calibri"/>
        <family val="2"/>
        <scheme val="minor"/>
      </rPr>
      <t xml:space="preserve"> delete this part of the spreadsheet!)</t>
    </r>
  </si>
  <si>
    <t>COMPOUND</t>
  </si>
  <si>
    <t>ignored for simple interest</t>
  </si>
  <si>
    <t>How many times per 365-day year is the interest compounded?</t>
  </si>
  <si>
    <t>choose "COMPOUND" or "SIMPLE"</t>
  </si>
  <si>
    <t>Interest amount and total future value</t>
  </si>
  <si>
    <t>Simple or compound interest?</t>
  </si>
  <si>
    <t xml:space="preserve">             (using a given number of years and a continuously compounded interest rate)</t>
  </si>
  <si>
    <t xml:space="preserve">             (using a given number of days and a continuously compounded interest rate)</t>
  </si>
  <si>
    <t xml:space="preserve">           (using exact dates and a continuously compounded interest rate)</t>
  </si>
  <si>
    <t xml:space="preserve">            (using a given number of years and a 'normal' interest rate)</t>
  </si>
  <si>
    <t xml:space="preserve">            (using a given number of days and a 'normal' interest rate)</t>
  </si>
  <si>
    <t xml:space="preserve">          (using exact dates and a 'normal' interest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</si>
</sst>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
    <numFmt numFmtId="165" formatCode="[$-F800]dddd\,\ mmmm\ dd\,\ yyyy"/>
  </numFmts>
  <fonts count="15"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i/>
      <sz val="11"/>
      <color theme="1"/>
      <name val="Calibri"/>
      <family val="2"/>
      <scheme val="minor"/>
    </font>
    <font>
      <b/>
      <sz val="11"/>
      <color rgb="FF000000"/>
      <name val="Calibri"/>
      <family val="2"/>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2">
    <xf numFmtId="0" fontId="0" fillId="0" borderId="0"/>
    <xf numFmtId="0" fontId="2" fillId="2" borderId="1" applyNumberFormat="0" applyAlignment="0" applyProtection="0"/>
    <xf numFmtId="0" fontId="4" fillId="4" borderId="0"/>
    <xf numFmtId="0" fontId="7" fillId="3" borderId="0"/>
    <xf numFmtId="0" fontId="5" fillId="3" borderId="0"/>
    <xf numFmtId="0" fontId="10" fillId="3" borderId="0"/>
    <xf numFmtId="0" fontId="11" fillId="3" borderId="10" applyBorder="0"/>
    <xf numFmtId="0" fontId="9" fillId="4" borderId="0">
      <protection locked="0"/>
    </xf>
    <xf numFmtId="0" fontId="3" fillId="3" borderId="0"/>
    <xf numFmtId="0" fontId="8" fillId="3" borderId="0"/>
    <xf numFmtId="44" fontId="5" fillId="0" borderId="0" applyFont="0" applyFill="0" applyBorder="0" applyAlignment="0" applyProtection="0"/>
    <xf numFmtId="0" fontId="6" fillId="4" borderId="0"/>
  </cellStyleXfs>
  <cellXfs count="59">
    <xf numFmtId="0" fontId="0" fillId="0" borderId="0" xfId="0"/>
    <xf numFmtId="0" fontId="1" fillId="0" borderId="0" xfId="0" applyFont="1"/>
    <xf numFmtId="0" fontId="0" fillId="0" borderId="0" xfId="0" applyFont="1"/>
    <xf numFmtId="0" fontId="0" fillId="0" borderId="0" xfId="0"/>
    <xf numFmtId="0" fontId="5" fillId="3" borderId="0" xfId="4" applyBorder="1"/>
    <xf numFmtId="0" fontId="5" fillId="3" borderId="2" xfId="4" applyBorder="1"/>
    <xf numFmtId="0" fontId="5" fillId="3" borderId="3" xfId="4" applyBorder="1"/>
    <xf numFmtId="0" fontId="5" fillId="3" borderId="4" xfId="4" applyBorder="1"/>
    <xf numFmtId="0" fontId="5" fillId="3" borderId="5" xfId="4" applyBorder="1"/>
    <xf numFmtId="0" fontId="7" fillId="3" borderId="0" xfId="3" applyBorder="1"/>
    <xf numFmtId="0" fontId="5" fillId="3" borderId="6" xfId="4" applyBorder="1"/>
    <xf numFmtId="0" fontId="5" fillId="3" borderId="7" xfId="4" applyBorder="1"/>
    <xf numFmtId="0" fontId="5" fillId="3" borderId="8" xfId="4" applyBorder="1"/>
    <xf numFmtId="0" fontId="8" fillId="3" borderId="8" xfId="9" applyBorder="1"/>
    <xf numFmtId="0" fontId="3" fillId="3" borderId="3" xfId="8" applyBorder="1"/>
    <xf numFmtId="0" fontId="10" fillId="3" borderId="6" xfId="5" applyFont="1" applyBorder="1"/>
    <xf numFmtId="0" fontId="6" fillId="4" borderId="0" xfId="11"/>
    <xf numFmtId="0" fontId="13" fillId="3" borderId="6" xfId="4" applyFont="1" applyBorder="1"/>
    <xf numFmtId="0" fontId="6" fillId="4" borderId="0" xfId="11" applyBorder="1"/>
    <xf numFmtId="3" fontId="9" fillId="4" borderId="0" xfId="7" applyNumberFormat="1" applyBorder="1" applyProtection="1">
      <protection locked="0"/>
    </xf>
    <xf numFmtId="164" fontId="9" fillId="4" borderId="0" xfId="7" applyNumberFormat="1" applyBorder="1" applyProtection="1">
      <protection locked="0"/>
    </xf>
    <xf numFmtId="0" fontId="10" fillId="3" borderId="9" xfId="5" applyFont="1" applyBorder="1"/>
    <xf numFmtId="0" fontId="11" fillId="3" borderId="0" xfId="6" applyBorder="1" applyAlignment="1">
      <alignment horizontal="right"/>
    </xf>
    <xf numFmtId="4" fontId="9" fillId="4" borderId="0" xfId="7" applyNumberFormat="1" applyBorder="1" applyAlignment="1" applyProtection="1">
      <alignment horizontal="right"/>
      <protection locked="0"/>
    </xf>
    <xf numFmtId="165" fontId="9" fillId="4" borderId="0" xfId="7" applyNumberFormat="1" applyBorder="1" applyAlignment="1" applyProtection="1">
      <alignment horizontal="right"/>
      <protection locked="0"/>
    </xf>
    <xf numFmtId="0" fontId="0" fillId="0" borderId="0" xfId="0" applyBorder="1" applyAlignment="1">
      <alignment wrapText="1"/>
    </xf>
    <xf numFmtId="3" fontId="9" fillId="4" borderId="0" xfId="7" applyNumberFormat="1" applyBorder="1" applyAlignment="1" applyProtection="1">
      <alignment horizontal="right"/>
      <protection locked="0"/>
    </xf>
    <xf numFmtId="0" fontId="0" fillId="0" borderId="0" xfId="0" applyFill="1" applyBorder="1"/>
    <xf numFmtId="0" fontId="0" fillId="0" borderId="5" xfId="0" applyFont="1" applyFill="1" applyBorder="1"/>
    <xf numFmtId="0" fontId="0" fillId="0" borderId="5" xfId="0" applyFill="1" applyBorder="1"/>
    <xf numFmtId="0" fontId="0" fillId="0" borderId="5" xfId="0" applyFont="1" applyFill="1" applyBorder="1" applyAlignment="1">
      <alignment wrapText="1"/>
    </xf>
    <xf numFmtId="0" fontId="0" fillId="0" borderId="0" xfId="0" applyFont="1" applyFill="1" applyBorder="1"/>
    <xf numFmtId="0" fontId="6" fillId="4" borderId="2" xfId="11" applyBorder="1"/>
    <xf numFmtId="4" fontId="4" fillId="4" borderId="4" xfId="2" applyNumberFormat="1" applyBorder="1" applyProtection="1"/>
    <xf numFmtId="0" fontId="6" fillId="4" borderId="7" xfId="11" applyBorder="1"/>
    <xf numFmtId="4" fontId="4" fillId="4" borderId="9" xfId="2" applyNumberFormat="1" applyBorder="1" applyProtection="1"/>
    <xf numFmtId="0" fontId="0" fillId="0" borderId="0" xfId="0" applyFill="1" applyBorder="1" applyAlignment="1">
      <alignment vertical="top" wrapText="1"/>
    </xf>
    <xf numFmtId="0" fontId="0" fillId="0" borderId="0" xfId="0" applyFill="1" applyBorder="1" applyAlignment="1">
      <alignment vertical="top"/>
    </xf>
    <xf numFmtId="0" fontId="0" fillId="5" borderId="11" xfId="0" applyFont="1" applyFill="1" applyBorder="1"/>
    <xf numFmtId="0" fontId="0" fillId="5" borderId="12" xfId="0" applyFill="1" applyBorder="1"/>
    <xf numFmtId="0" fontId="0" fillId="5" borderId="13" xfId="0" applyFill="1" applyBorder="1"/>
    <xf numFmtId="0" fontId="0" fillId="0" borderId="5"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lignment wrapText="1"/>
    </xf>
    <xf numFmtId="0" fontId="14" fillId="5" borderId="2" xfId="0" applyFont="1" applyFill="1" applyBorder="1" applyAlignment="1">
      <alignment horizontal="center" vertical="top" wrapText="1"/>
    </xf>
    <xf numFmtId="0" fontId="14" fillId="5" borderId="3" xfId="0" applyFont="1" applyFill="1" applyBorder="1" applyAlignment="1">
      <alignment horizontal="center" vertical="top"/>
    </xf>
    <xf numFmtId="0" fontId="14" fillId="5" borderId="4" xfId="0" applyFont="1" applyFill="1" applyBorder="1" applyAlignment="1">
      <alignment horizontal="center" vertical="top"/>
    </xf>
    <xf numFmtId="0" fontId="14" fillId="5" borderId="5" xfId="0" applyFont="1" applyFill="1" applyBorder="1" applyAlignment="1">
      <alignment horizontal="center" vertical="top"/>
    </xf>
    <xf numFmtId="0" fontId="14" fillId="5" borderId="0" xfId="0" applyFont="1" applyFill="1" applyBorder="1" applyAlignment="1">
      <alignment horizontal="center" vertical="top"/>
    </xf>
    <xf numFmtId="0" fontId="14" fillId="5" borderId="6" xfId="0" applyFont="1" applyFill="1" applyBorder="1" applyAlignment="1">
      <alignment horizontal="center" vertical="top"/>
    </xf>
    <xf numFmtId="0" fontId="14" fillId="5" borderId="7" xfId="0" applyFont="1" applyFill="1" applyBorder="1" applyAlignment="1">
      <alignment horizontal="center" vertical="top"/>
    </xf>
    <xf numFmtId="0" fontId="14" fillId="5" borderId="8" xfId="0" applyFont="1" applyFill="1" applyBorder="1" applyAlignment="1">
      <alignment horizontal="center" vertical="top"/>
    </xf>
    <xf numFmtId="0" fontId="14" fillId="5" borderId="9" xfId="0" applyFont="1" applyFill="1" applyBorder="1" applyAlignment="1">
      <alignment horizontal="center" vertical="top"/>
    </xf>
    <xf numFmtId="0" fontId="0" fillId="6" borderId="11" xfId="0" applyFont="1" applyFill="1" applyBorder="1" applyAlignment="1">
      <alignment vertical="top" wrapText="1"/>
    </xf>
    <xf numFmtId="0" fontId="0" fillId="6" borderId="12" xfId="0" applyFont="1" applyFill="1" applyBorder="1" applyAlignment="1">
      <alignment vertical="top" wrapText="1"/>
    </xf>
    <xf numFmtId="0" fontId="0" fillId="6" borderId="13" xfId="0" applyFont="1" applyFill="1" applyBorder="1" applyAlignment="1">
      <alignment vertical="top" wrapText="1"/>
    </xf>
    <xf numFmtId="0" fontId="0" fillId="6" borderId="11" xfId="0" applyFont="1" applyFill="1" applyBorder="1" applyAlignment="1">
      <alignment wrapText="1"/>
    </xf>
    <xf numFmtId="0" fontId="0" fillId="6" borderId="12" xfId="0" applyFont="1" applyFill="1" applyBorder="1" applyAlignment="1">
      <alignment wrapText="1"/>
    </xf>
    <xf numFmtId="0" fontId="0" fillId="6" borderId="13" xfId="0" applyFont="1" applyFill="1" applyBorder="1" applyAlignment="1">
      <alignment wrapText="1"/>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rkets-international.com/" TargetMode="External"/><Relationship Id="rId7" Type="http://schemas.openxmlformats.org/officeDocument/2006/relationships/printerSettings" Target="../printerSettings/printerSettings1.bin"/><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 Id="rId6" Type="http://schemas.openxmlformats.org/officeDocument/2006/relationships/hyperlink" Target="http://www.markets-international.com/" TargetMode="External"/><Relationship Id="rId5" Type="http://schemas.openxmlformats.org/officeDocument/2006/relationships/hyperlink" Target="http://www.markets-international.com/" TargetMode="External"/><Relationship Id="rId4"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3"/>
  <sheetViews>
    <sheetView tabSelected="1" zoomScaleNormal="100" workbookViewId="0">
      <selection activeCell="D10" sqref="D10"/>
    </sheetView>
  </sheetViews>
  <sheetFormatPr defaultRowHeight="15" x14ac:dyDescent="0.25"/>
  <cols>
    <col min="1" max="1" width="3.42578125" customWidth="1"/>
    <col min="3" max="3" width="71.42578125" customWidth="1"/>
    <col min="4" max="4" width="17.140625" customWidth="1"/>
    <col min="5" max="5" width="5" customWidth="1"/>
    <col min="6" max="6" width="32.28515625" customWidth="1"/>
    <col min="7" max="7" width="40.28515625" customWidth="1"/>
    <col min="8" max="8" width="36.140625" bestFit="1" customWidth="1"/>
  </cols>
  <sheetData>
    <row r="1" spans="2:7" s="3" customFormat="1" x14ac:dyDescent="0.25">
      <c r="B1" s="44" t="s">
        <v>4</v>
      </c>
      <c r="C1" s="45"/>
      <c r="D1" s="45"/>
      <c r="E1" s="45"/>
      <c r="F1" s="46"/>
    </row>
    <row r="2" spans="2:7" s="3" customFormat="1" x14ac:dyDescent="0.25">
      <c r="B2" s="47"/>
      <c r="C2" s="48"/>
      <c r="D2" s="48"/>
      <c r="E2" s="48"/>
      <c r="F2" s="49"/>
    </row>
    <row r="3" spans="2:7" s="3" customFormat="1" x14ac:dyDescent="0.25">
      <c r="B3" s="47"/>
      <c r="C3" s="48"/>
      <c r="D3" s="48"/>
      <c r="E3" s="48"/>
      <c r="F3" s="49"/>
    </row>
    <row r="4" spans="2:7" s="3" customFormat="1" ht="15.75" thickBot="1" x14ac:dyDescent="0.3">
      <c r="B4" s="50"/>
      <c r="C4" s="51"/>
      <c r="D4" s="51"/>
      <c r="E4" s="51"/>
      <c r="F4" s="52"/>
    </row>
    <row r="5" spans="2:7" s="2" customFormat="1" ht="15.75" thickBot="1" x14ac:dyDescent="0.3">
      <c r="C5" s="1"/>
      <c r="D5" s="3"/>
      <c r="G5" s="3"/>
    </row>
    <row r="6" spans="2:7" s="2" customFormat="1" ht="21" x14ac:dyDescent="0.35">
      <c r="B6" s="5"/>
      <c r="C6" s="14" t="s">
        <v>27</v>
      </c>
      <c r="D6" s="6"/>
      <c r="E6" s="6"/>
      <c r="F6" s="7"/>
      <c r="G6" s="42"/>
    </row>
    <row r="7" spans="2:7" s="2" customFormat="1" ht="21" x14ac:dyDescent="0.35">
      <c r="B7" s="8"/>
      <c r="C7" s="9" t="s">
        <v>12</v>
      </c>
      <c r="D7" s="4"/>
      <c r="E7" s="4"/>
      <c r="F7" s="10"/>
      <c r="G7" s="42"/>
    </row>
    <row r="8" spans="2:7" ht="21" x14ac:dyDescent="0.35">
      <c r="B8" s="8"/>
      <c r="C8" s="9" t="s">
        <v>34</v>
      </c>
      <c r="D8" s="4"/>
      <c r="E8" s="4"/>
      <c r="F8" s="10"/>
      <c r="G8" s="42"/>
    </row>
    <row r="9" spans="2:7" ht="18.75" x14ac:dyDescent="0.3">
      <c r="B9" s="8"/>
      <c r="C9" s="4"/>
      <c r="D9" s="22" t="s">
        <v>0</v>
      </c>
      <c r="E9" s="4"/>
      <c r="F9" s="10"/>
      <c r="G9" s="42"/>
    </row>
    <row r="10" spans="2:7" s="3" customFormat="1" x14ac:dyDescent="0.25">
      <c r="B10" s="8"/>
      <c r="C10" s="18" t="s">
        <v>10</v>
      </c>
      <c r="D10" s="23">
        <v>50000</v>
      </c>
      <c r="E10" s="4"/>
      <c r="F10" s="15"/>
      <c r="G10" s="42"/>
    </row>
    <row r="11" spans="2:7" s="3" customFormat="1" x14ac:dyDescent="0.25">
      <c r="B11" s="8"/>
      <c r="C11" s="18" t="s">
        <v>11</v>
      </c>
      <c r="D11" s="24">
        <v>40739</v>
      </c>
      <c r="E11" s="4"/>
      <c r="F11" s="17" t="s">
        <v>6</v>
      </c>
      <c r="G11" s="42"/>
    </row>
    <row r="12" spans="2:7" s="3" customFormat="1" x14ac:dyDescent="0.25">
      <c r="B12" s="8"/>
      <c r="C12" s="18" t="s">
        <v>13</v>
      </c>
      <c r="D12" s="24">
        <v>41075</v>
      </c>
      <c r="E12" s="4"/>
      <c r="F12" s="17" t="s">
        <v>6</v>
      </c>
      <c r="G12" s="25"/>
    </row>
    <row r="13" spans="2:7" x14ac:dyDescent="0.25">
      <c r="B13" s="8"/>
      <c r="C13" s="18" t="s">
        <v>14</v>
      </c>
      <c r="D13" s="20">
        <v>0.05</v>
      </c>
      <c r="E13" s="4"/>
      <c r="F13" s="15" t="s">
        <v>1</v>
      </c>
    </row>
    <row r="14" spans="2:7" x14ac:dyDescent="0.25">
      <c r="B14" s="8"/>
      <c r="C14" s="18" t="s">
        <v>5</v>
      </c>
      <c r="D14" s="19">
        <v>360</v>
      </c>
      <c r="E14" s="4"/>
      <c r="F14" s="15"/>
    </row>
    <row r="15" spans="2:7" s="3" customFormat="1" x14ac:dyDescent="0.25">
      <c r="B15" s="8"/>
      <c r="C15" s="18" t="s">
        <v>28</v>
      </c>
      <c r="D15" s="26" t="s">
        <v>21</v>
      </c>
      <c r="E15" s="4"/>
      <c r="F15" s="15" t="s">
        <v>20</v>
      </c>
    </row>
    <row r="16" spans="2:7" s="3" customFormat="1" x14ac:dyDescent="0.25">
      <c r="B16" s="8"/>
      <c r="C16" s="18" t="s">
        <v>25</v>
      </c>
      <c r="D16" s="19">
        <v>4.2</v>
      </c>
      <c r="E16" s="4"/>
      <c r="F16" s="15" t="s">
        <v>24</v>
      </c>
    </row>
    <row r="17" spans="2:7" x14ac:dyDescent="0.25">
      <c r="B17" s="8"/>
      <c r="C17" s="4"/>
      <c r="D17" s="4"/>
      <c r="E17" s="4"/>
      <c r="F17" s="15"/>
      <c r="G17" s="31"/>
    </row>
    <row r="18" spans="2:7" ht="19.5" thickBot="1" x14ac:dyDescent="0.35">
      <c r="B18" s="8"/>
      <c r="C18" s="4"/>
      <c r="D18" s="22" t="s">
        <v>2</v>
      </c>
      <c r="E18" s="4"/>
      <c r="F18" s="15"/>
      <c r="G18" s="27"/>
    </row>
    <row r="19" spans="2:7" x14ac:dyDescent="0.25">
      <c r="B19" s="8"/>
      <c r="C19" s="32" t="s">
        <v>15</v>
      </c>
      <c r="D19" s="33">
        <f>IF(ISBLANK(D15),"Choose simple interest or compound interest above",D20-D10)</f>
        <v>2333.3333333333285</v>
      </c>
      <c r="E19" s="4"/>
      <c r="F19" s="15"/>
      <c r="G19" s="27"/>
    </row>
    <row r="20" spans="2:7" s="3" customFormat="1" ht="15.75" thickBot="1" x14ac:dyDescent="0.3">
      <c r="B20" s="8"/>
      <c r="C20" s="34" t="s">
        <v>16</v>
      </c>
      <c r="D20" s="35">
        <f>IF(ISBLANK(D15),"Choose simple interest or compound interest above",IF(D15="SIMPLE",D10*(1+D13*(D12-D11)/D14),D10*(1+D13*(D12-D11)/(D14*D16))^(D16*(D12-D11)/365)))</f>
        <v>52333.333333333328</v>
      </c>
      <c r="E20" s="4"/>
      <c r="F20" s="15"/>
      <c r="G20" s="27"/>
    </row>
    <row r="21" spans="2:7" x14ac:dyDescent="0.25">
      <c r="B21" s="8"/>
      <c r="C21" s="4"/>
      <c r="D21" s="4"/>
      <c r="E21" s="4"/>
      <c r="F21" s="15"/>
      <c r="G21" s="27"/>
    </row>
    <row r="22" spans="2:7" ht="15.75" thickBot="1" x14ac:dyDescent="0.3">
      <c r="B22" s="11"/>
      <c r="C22" s="13" t="s">
        <v>3</v>
      </c>
      <c r="D22" s="13"/>
      <c r="E22" s="13"/>
      <c r="F22" s="21"/>
      <c r="G22" s="27"/>
    </row>
    <row r="23" spans="2:7" ht="15.75" thickBot="1" x14ac:dyDescent="0.3">
      <c r="G23" s="3"/>
    </row>
    <row r="24" spans="2:7" ht="21" x14ac:dyDescent="0.35">
      <c r="B24" s="5"/>
      <c r="C24" s="14" t="s">
        <v>27</v>
      </c>
      <c r="D24" s="6"/>
      <c r="E24" s="6"/>
      <c r="F24" s="7"/>
      <c r="G24" s="41"/>
    </row>
    <row r="25" spans="2:7" ht="21" x14ac:dyDescent="0.35">
      <c r="B25" s="8"/>
      <c r="C25" s="9" t="s">
        <v>12</v>
      </c>
      <c r="D25" s="4"/>
      <c r="E25" s="4"/>
      <c r="F25" s="10"/>
      <c r="G25" s="41"/>
    </row>
    <row r="26" spans="2:7" ht="21" x14ac:dyDescent="0.35">
      <c r="B26" s="8"/>
      <c r="C26" s="9" t="s">
        <v>33</v>
      </c>
      <c r="D26" s="4"/>
      <c r="E26" s="4"/>
      <c r="F26" s="10"/>
      <c r="G26" s="41"/>
    </row>
    <row r="27" spans="2:7" ht="18.75" x14ac:dyDescent="0.3">
      <c r="B27" s="8"/>
      <c r="C27" s="4"/>
      <c r="D27" s="22" t="s">
        <v>0</v>
      </c>
      <c r="E27" s="4"/>
      <c r="F27" s="10"/>
      <c r="G27" s="41"/>
    </row>
    <row r="28" spans="2:7" x14ac:dyDescent="0.25">
      <c r="B28" s="8"/>
      <c r="C28" s="18" t="s">
        <v>10</v>
      </c>
      <c r="D28" s="23">
        <v>50000</v>
      </c>
      <c r="E28" s="4"/>
      <c r="F28" s="15"/>
      <c r="G28" s="41"/>
    </row>
    <row r="29" spans="2:7" x14ac:dyDescent="0.25">
      <c r="B29" s="8"/>
      <c r="C29" s="18" t="s">
        <v>17</v>
      </c>
      <c r="D29" s="26">
        <v>47</v>
      </c>
      <c r="E29" s="4"/>
      <c r="F29" s="17"/>
      <c r="G29" s="41"/>
    </row>
    <row r="30" spans="2:7" x14ac:dyDescent="0.25">
      <c r="B30" s="8"/>
      <c r="C30" s="18" t="s">
        <v>14</v>
      </c>
      <c r="D30" s="20">
        <v>0.05</v>
      </c>
      <c r="E30" s="4"/>
      <c r="F30" s="15" t="s">
        <v>1</v>
      </c>
    </row>
    <row r="31" spans="2:7" x14ac:dyDescent="0.25">
      <c r="B31" s="8"/>
      <c r="C31" s="16" t="s">
        <v>5</v>
      </c>
      <c r="D31" s="19">
        <v>360</v>
      </c>
      <c r="E31" s="4"/>
      <c r="F31" s="15"/>
    </row>
    <row r="32" spans="2:7" s="3" customFormat="1" x14ac:dyDescent="0.25">
      <c r="B32" s="8"/>
      <c r="C32" s="18" t="s">
        <v>28</v>
      </c>
      <c r="D32" s="26" t="s">
        <v>21</v>
      </c>
      <c r="E32" s="4"/>
      <c r="F32" s="15" t="s">
        <v>20</v>
      </c>
    </row>
    <row r="33" spans="2:7" s="3" customFormat="1" x14ac:dyDescent="0.25">
      <c r="B33" s="8"/>
      <c r="C33" s="18" t="s">
        <v>25</v>
      </c>
      <c r="D33" s="19">
        <v>4.2</v>
      </c>
      <c r="E33" s="4"/>
      <c r="F33" s="15" t="s">
        <v>24</v>
      </c>
    </row>
    <row r="34" spans="2:7" s="3" customFormat="1" x14ac:dyDescent="0.25">
      <c r="B34" s="8"/>
      <c r="C34" s="4"/>
      <c r="D34" s="4"/>
      <c r="E34" s="4"/>
      <c r="F34" s="15"/>
    </row>
    <row r="35" spans="2:7" ht="19.5" thickBot="1" x14ac:dyDescent="0.35">
      <c r="B35" s="8"/>
      <c r="C35" s="4"/>
      <c r="D35" s="22" t="s">
        <v>2</v>
      </c>
      <c r="E35" s="4"/>
      <c r="F35" s="15"/>
      <c r="G35" s="28"/>
    </row>
    <row r="36" spans="2:7" x14ac:dyDescent="0.25">
      <c r="B36" s="8"/>
      <c r="C36" s="32" t="s">
        <v>15</v>
      </c>
      <c r="D36" s="33">
        <f>IF(ISBLANK(D32),"Choose simple interest or compound interest above",D37-D28)</f>
        <v>326.38888888888323</v>
      </c>
      <c r="E36" s="4"/>
      <c r="F36" s="15"/>
      <c r="G36" s="29"/>
    </row>
    <row r="37" spans="2:7" s="3" customFormat="1" ht="15.75" thickBot="1" x14ac:dyDescent="0.3">
      <c r="B37" s="8"/>
      <c r="C37" s="34" t="s">
        <v>16</v>
      </c>
      <c r="D37" s="35">
        <f>IF(ISBLANK(D32),"Choose simple interest or compound interest above",IF(D32="SIMPLE",D28*(1+D30*D29/D31),D28*(1+D30*D29/(D31*D33))^(D33*D29/365)))</f>
        <v>50326.388888888883</v>
      </c>
      <c r="E37" s="4"/>
      <c r="F37" s="15"/>
      <c r="G37" s="29"/>
    </row>
    <row r="38" spans="2:7" s="3" customFormat="1" x14ac:dyDescent="0.25">
      <c r="B38" s="8"/>
      <c r="C38" s="4"/>
      <c r="D38" s="4"/>
      <c r="E38" s="4"/>
      <c r="F38" s="15"/>
      <c r="G38" s="29"/>
    </row>
    <row r="39" spans="2:7" s="3" customFormat="1" ht="15.75" thickBot="1" x14ac:dyDescent="0.3">
      <c r="B39" s="11"/>
      <c r="C39" s="13" t="s">
        <v>3</v>
      </c>
      <c r="D39" s="13"/>
      <c r="E39" s="12"/>
      <c r="F39" s="21"/>
      <c r="G39" s="29"/>
    </row>
    <row r="40" spans="2:7" s="3" customFormat="1" ht="15.75" thickBot="1" x14ac:dyDescent="0.3">
      <c r="G40" s="27"/>
    </row>
    <row r="41" spans="2:7" s="3" customFormat="1" ht="21" x14ac:dyDescent="0.35">
      <c r="B41" s="5"/>
      <c r="C41" s="14" t="s">
        <v>27</v>
      </c>
      <c r="D41" s="6"/>
      <c r="E41" s="6"/>
      <c r="F41" s="7"/>
      <c r="G41" s="36"/>
    </row>
    <row r="42" spans="2:7" s="3" customFormat="1" ht="21" x14ac:dyDescent="0.35">
      <c r="B42" s="8"/>
      <c r="C42" s="9" t="s">
        <v>12</v>
      </c>
      <c r="D42" s="4"/>
      <c r="E42" s="4"/>
      <c r="F42" s="10"/>
      <c r="G42" s="37"/>
    </row>
    <row r="43" spans="2:7" s="3" customFormat="1" ht="21" x14ac:dyDescent="0.35">
      <c r="B43" s="8"/>
      <c r="C43" s="9" t="s">
        <v>32</v>
      </c>
      <c r="D43" s="4"/>
      <c r="E43" s="4"/>
      <c r="F43" s="10"/>
      <c r="G43" s="27"/>
    </row>
    <row r="44" spans="2:7" s="3" customFormat="1" ht="18.75" x14ac:dyDescent="0.3">
      <c r="B44" s="8"/>
      <c r="C44" s="4"/>
      <c r="D44" s="22" t="s">
        <v>0</v>
      </c>
      <c r="E44" s="4"/>
      <c r="F44" s="10"/>
      <c r="G44" s="27"/>
    </row>
    <row r="45" spans="2:7" s="3" customFormat="1" x14ac:dyDescent="0.25">
      <c r="B45" s="8"/>
      <c r="C45" s="18" t="s">
        <v>10</v>
      </c>
      <c r="D45" s="23">
        <v>50000</v>
      </c>
      <c r="E45" s="4"/>
      <c r="F45" s="15"/>
      <c r="G45" s="27"/>
    </row>
    <row r="46" spans="2:7" s="3" customFormat="1" x14ac:dyDescent="0.25">
      <c r="B46" s="8"/>
      <c r="C46" s="18" t="s">
        <v>9</v>
      </c>
      <c r="D46" s="23">
        <v>5.5</v>
      </c>
      <c r="E46" s="4"/>
      <c r="F46" s="17"/>
      <c r="G46" s="27"/>
    </row>
    <row r="47" spans="2:7" s="3" customFormat="1" x14ac:dyDescent="0.25">
      <c r="B47" s="8"/>
      <c r="C47" s="18" t="s">
        <v>14</v>
      </c>
      <c r="D47" s="20">
        <v>3.7249999999999998E-2</v>
      </c>
      <c r="E47" s="4"/>
      <c r="F47" s="15" t="s">
        <v>1</v>
      </c>
      <c r="G47" s="27"/>
    </row>
    <row r="48" spans="2:7" s="3" customFormat="1" x14ac:dyDescent="0.25">
      <c r="B48" s="8"/>
      <c r="C48" s="16" t="s">
        <v>28</v>
      </c>
      <c r="D48" s="26" t="s">
        <v>23</v>
      </c>
      <c r="E48" s="4"/>
      <c r="F48" s="15" t="s">
        <v>26</v>
      </c>
      <c r="G48" s="27"/>
    </row>
    <row r="49" spans="2:7" s="3" customFormat="1" x14ac:dyDescent="0.25">
      <c r="B49" s="8"/>
      <c r="C49" s="18" t="s">
        <v>19</v>
      </c>
      <c r="D49" s="19">
        <v>4.2</v>
      </c>
      <c r="E49" s="4"/>
      <c r="F49" s="15" t="s">
        <v>24</v>
      </c>
      <c r="G49" s="27"/>
    </row>
    <row r="50" spans="2:7" s="3" customFormat="1" x14ac:dyDescent="0.25">
      <c r="B50" s="8"/>
      <c r="C50" s="4"/>
      <c r="D50" s="4"/>
      <c r="E50" s="4"/>
      <c r="F50" s="15"/>
      <c r="G50" s="27"/>
    </row>
    <row r="51" spans="2:7" s="3" customFormat="1" ht="19.5" thickBot="1" x14ac:dyDescent="0.35">
      <c r="B51" s="8"/>
      <c r="C51" s="4"/>
      <c r="D51" s="22" t="s">
        <v>2</v>
      </c>
      <c r="E51" s="4"/>
      <c r="F51" s="15"/>
      <c r="G51" s="27"/>
    </row>
    <row r="52" spans="2:7" s="3" customFormat="1" x14ac:dyDescent="0.25">
      <c r="B52" s="8"/>
      <c r="C52" s="32" t="s">
        <v>15</v>
      </c>
      <c r="D52" s="33">
        <f>IF(ISBLANK(D48),"Choose simple interest or compound interest above",D53-D45)</f>
        <v>11313.179430840755</v>
      </c>
      <c r="E52" s="4"/>
      <c r="F52" s="15"/>
      <c r="G52" s="27"/>
    </row>
    <row r="53" spans="2:7" s="3" customFormat="1" ht="15.75" thickBot="1" x14ac:dyDescent="0.3">
      <c r="B53" s="8"/>
      <c r="C53" s="34" t="s">
        <v>16</v>
      </c>
      <c r="D53" s="35">
        <f>IF(ISBLANK(D48),"Choose simple interest or compound interest above",IF(D48="SIMPLE",D45*(1+D47*D46),D45*(1+D47/D49)^(D49*D46)))</f>
        <v>61313.179430840755</v>
      </c>
      <c r="E53" s="4"/>
      <c r="F53" s="15"/>
      <c r="G53" s="27"/>
    </row>
    <row r="54" spans="2:7" s="3" customFormat="1" x14ac:dyDescent="0.25">
      <c r="B54" s="8"/>
      <c r="C54" s="4"/>
      <c r="D54" s="4"/>
      <c r="E54" s="4"/>
      <c r="F54" s="15"/>
      <c r="G54" s="27"/>
    </row>
    <row r="55" spans="2:7" s="3" customFormat="1" ht="15.75" thickBot="1" x14ac:dyDescent="0.3">
      <c r="B55" s="11"/>
      <c r="C55" s="13" t="s">
        <v>3</v>
      </c>
      <c r="D55" s="13"/>
      <c r="E55" s="12"/>
      <c r="F55" s="21"/>
      <c r="G55" s="27"/>
    </row>
    <row r="56" spans="2:7" ht="15.75" thickBot="1" x14ac:dyDescent="0.3">
      <c r="B56" s="2"/>
      <c r="C56" s="1"/>
      <c r="D56" s="3"/>
      <c r="E56" s="2"/>
      <c r="F56" s="2"/>
      <c r="G56" s="3"/>
    </row>
    <row r="57" spans="2:7" ht="24" customHeight="1" x14ac:dyDescent="0.35">
      <c r="B57" s="5"/>
      <c r="C57" s="14" t="s">
        <v>27</v>
      </c>
      <c r="D57" s="6"/>
      <c r="E57" s="6"/>
      <c r="F57" s="7"/>
      <c r="G57" s="53" t="s">
        <v>7</v>
      </c>
    </row>
    <row r="58" spans="2:7" ht="21" customHeight="1" x14ac:dyDescent="0.35">
      <c r="B58" s="8"/>
      <c r="C58" s="9" t="s">
        <v>12</v>
      </c>
      <c r="D58" s="4"/>
      <c r="E58" s="4"/>
      <c r="F58" s="10"/>
      <c r="G58" s="54"/>
    </row>
    <row r="59" spans="2:7" ht="21.75" thickBot="1" x14ac:dyDescent="0.4">
      <c r="B59" s="8"/>
      <c r="C59" s="9" t="s">
        <v>31</v>
      </c>
      <c r="D59" s="4"/>
      <c r="E59" s="4"/>
      <c r="F59" s="10"/>
      <c r="G59" s="55"/>
    </row>
    <row r="60" spans="2:7" ht="18.75" x14ac:dyDescent="0.3">
      <c r="B60" s="8"/>
      <c r="C60" s="4"/>
      <c r="D60" s="22" t="s">
        <v>0</v>
      </c>
      <c r="E60" s="4"/>
      <c r="F60" s="10"/>
      <c r="G60" s="30"/>
    </row>
    <row r="61" spans="2:7" x14ac:dyDescent="0.25">
      <c r="B61" s="8"/>
      <c r="C61" s="18" t="s">
        <v>10</v>
      </c>
      <c r="D61" s="23">
        <v>50000</v>
      </c>
      <c r="E61" s="4"/>
      <c r="F61" s="15"/>
      <c r="G61" s="3"/>
    </row>
    <row r="62" spans="2:7" x14ac:dyDescent="0.25">
      <c r="B62" s="8"/>
      <c r="C62" s="18" t="s">
        <v>11</v>
      </c>
      <c r="D62" s="24">
        <v>40739</v>
      </c>
      <c r="E62" s="4"/>
      <c r="F62" s="17" t="s">
        <v>6</v>
      </c>
      <c r="G62" s="25"/>
    </row>
    <row r="63" spans="2:7" x14ac:dyDescent="0.25">
      <c r="B63" s="8"/>
      <c r="C63" s="18" t="s">
        <v>13</v>
      </c>
      <c r="D63" s="24">
        <v>41075</v>
      </c>
      <c r="E63" s="4"/>
      <c r="F63" s="17" t="s">
        <v>6</v>
      </c>
      <c r="G63" s="25"/>
    </row>
    <row r="64" spans="2:7" x14ac:dyDescent="0.25">
      <c r="B64" s="8"/>
      <c r="C64" s="18" t="s">
        <v>14</v>
      </c>
      <c r="D64" s="20">
        <v>0.05</v>
      </c>
      <c r="E64" s="4"/>
      <c r="F64" s="15" t="s">
        <v>1</v>
      </c>
      <c r="G64" s="3"/>
    </row>
    <row r="65" spans="2:7" x14ac:dyDescent="0.25">
      <c r="B65" s="8"/>
      <c r="C65" s="4"/>
      <c r="D65" s="4"/>
      <c r="E65" s="4"/>
      <c r="F65" s="15"/>
      <c r="G65" s="31"/>
    </row>
    <row r="66" spans="2:7" ht="19.5" thickBot="1" x14ac:dyDescent="0.35">
      <c r="B66" s="8"/>
      <c r="C66" s="4"/>
      <c r="D66" s="22" t="s">
        <v>2</v>
      </c>
      <c r="E66" s="4"/>
      <c r="F66" s="15"/>
      <c r="G66" s="27"/>
    </row>
    <row r="67" spans="2:7" x14ac:dyDescent="0.25">
      <c r="B67" s="8"/>
      <c r="C67" s="32" t="s">
        <v>15</v>
      </c>
      <c r="D67" s="33">
        <f>D68-D61</f>
        <v>2355.1549160038121</v>
      </c>
      <c r="E67" s="4"/>
      <c r="F67" s="15"/>
      <c r="G67" s="27"/>
    </row>
    <row r="68" spans="2:7" s="3" customFormat="1" ht="15.75" thickBot="1" x14ac:dyDescent="0.3">
      <c r="B68" s="8"/>
      <c r="C68" s="34" t="s">
        <v>16</v>
      </c>
      <c r="D68" s="35">
        <f>D61*EXP(D64*(D63-D62)/365)</f>
        <v>52355.154916003812</v>
      </c>
      <c r="E68" s="4"/>
      <c r="F68" s="15"/>
      <c r="G68" s="27"/>
    </row>
    <row r="69" spans="2:7" x14ac:dyDescent="0.25">
      <c r="B69" s="8"/>
      <c r="C69" s="4"/>
      <c r="D69" s="4"/>
      <c r="E69" s="4"/>
      <c r="F69" s="15"/>
      <c r="G69" s="27"/>
    </row>
    <row r="70" spans="2:7" ht="15.75" thickBot="1" x14ac:dyDescent="0.3">
      <c r="B70" s="11"/>
      <c r="C70" s="13" t="s">
        <v>3</v>
      </c>
      <c r="D70" s="13"/>
      <c r="E70" s="13"/>
      <c r="F70" s="21"/>
      <c r="G70" s="27"/>
    </row>
    <row r="71" spans="2:7" ht="15.75" thickBot="1" x14ac:dyDescent="0.3">
      <c r="B71" s="3"/>
      <c r="C71" s="3"/>
      <c r="D71" s="3"/>
      <c r="E71" s="3"/>
      <c r="F71" s="3"/>
      <c r="G71" s="3"/>
    </row>
    <row r="72" spans="2:7" ht="19.5" customHeight="1" x14ac:dyDescent="0.35">
      <c r="B72" s="5"/>
      <c r="C72" s="14" t="s">
        <v>27</v>
      </c>
      <c r="D72" s="6"/>
      <c r="E72" s="6"/>
      <c r="F72" s="7"/>
      <c r="G72" s="56" t="s">
        <v>8</v>
      </c>
    </row>
    <row r="73" spans="2:7" ht="21" customHeight="1" x14ac:dyDescent="0.35">
      <c r="B73" s="8"/>
      <c r="C73" s="9" t="s">
        <v>12</v>
      </c>
      <c r="D73" s="4"/>
      <c r="E73" s="4"/>
      <c r="F73" s="10"/>
      <c r="G73" s="57"/>
    </row>
    <row r="74" spans="2:7" ht="21.75" thickBot="1" x14ac:dyDescent="0.4">
      <c r="B74" s="8"/>
      <c r="C74" s="9" t="s">
        <v>30</v>
      </c>
      <c r="D74" s="4"/>
      <c r="E74" s="4"/>
      <c r="F74" s="10"/>
      <c r="G74" s="58"/>
    </row>
    <row r="75" spans="2:7" ht="18.75" x14ac:dyDescent="0.3">
      <c r="B75" s="8"/>
      <c r="C75" s="4"/>
      <c r="D75" s="22" t="s">
        <v>0</v>
      </c>
      <c r="E75" s="4"/>
      <c r="F75" s="10"/>
      <c r="G75" s="30"/>
    </row>
    <row r="76" spans="2:7" x14ac:dyDescent="0.25">
      <c r="B76" s="8"/>
      <c r="C76" s="18" t="s">
        <v>10</v>
      </c>
      <c r="D76" s="23">
        <v>50000</v>
      </c>
      <c r="E76" s="4"/>
      <c r="F76" s="15"/>
      <c r="G76" s="3"/>
    </row>
    <row r="77" spans="2:7" x14ac:dyDescent="0.25">
      <c r="B77" s="8"/>
      <c r="C77" s="18" t="s">
        <v>17</v>
      </c>
      <c r="D77" s="26">
        <v>47</v>
      </c>
      <c r="E77" s="4"/>
      <c r="F77" s="17"/>
      <c r="G77" s="25"/>
    </row>
    <row r="78" spans="2:7" x14ac:dyDescent="0.25">
      <c r="B78" s="8"/>
      <c r="C78" s="18" t="s">
        <v>14</v>
      </c>
      <c r="D78" s="20">
        <v>0.05</v>
      </c>
      <c r="E78" s="4"/>
      <c r="F78" s="15" t="s">
        <v>1</v>
      </c>
      <c r="G78" s="25"/>
    </row>
    <row r="79" spans="2:7" x14ac:dyDescent="0.25">
      <c r="B79" s="8"/>
      <c r="C79" s="4"/>
      <c r="D79" s="4"/>
      <c r="E79" s="4"/>
      <c r="F79" s="15"/>
      <c r="G79" s="27"/>
    </row>
    <row r="80" spans="2:7" ht="19.5" thickBot="1" x14ac:dyDescent="0.35">
      <c r="B80" s="8"/>
      <c r="C80" s="4"/>
      <c r="D80" s="22" t="s">
        <v>2</v>
      </c>
      <c r="E80" s="4"/>
      <c r="F80" s="15"/>
      <c r="G80" s="28"/>
    </row>
    <row r="81" spans="2:7" x14ac:dyDescent="0.25">
      <c r="B81" s="8"/>
      <c r="C81" s="32" t="s">
        <v>15</v>
      </c>
      <c r="D81" s="33">
        <f>D82-D76</f>
        <v>322.95634660198994</v>
      </c>
      <c r="E81" s="4"/>
      <c r="F81" s="15"/>
      <c r="G81" s="29"/>
    </row>
    <row r="82" spans="2:7" s="3" customFormat="1" ht="15.75" thickBot="1" x14ac:dyDescent="0.3">
      <c r="B82" s="8"/>
      <c r="C82" s="34" t="s">
        <v>16</v>
      </c>
      <c r="D82" s="35">
        <f>D76*EXP(D78*D77/365)</f>
        <v>50322.95634660199</v>
      </c>
      <c r="E82" s="4"/>
      <c r="F82" s="15"/>
      <c r="G82" s="29"/>
    </row>
    <row r="83" spans="2:7" x14ac:dyDescent="0.25">
      <c r="B83" s="8"/>
      <c r="C83" s="4"/>
      <c r="D83" s="4"/>
      <c r="E83" s="4"/>
      <c r="F83" s="15"/>
      <c r="G83" s="29"/>
    </row>
    <row r="84" spans="2:7" ht="15.75" thickBot="1" x14ac:dyDescent="0.3">
      <c r="B84" s="11"/>
      <c r="C84" s="13" t="s">
        <v>3</v>
      </c>
      <c r="D84" s="13"/>
      <c r="E84" s="12"/>
      <c r="F84" s="21"/>
      <c r="G84" s="29"/>
    </row>
    <row r="85" spans="2:7" ht="15.75" thickBot="1" x14ac:dyDescent="0.3">
      <c r="B85" s="3"/>
      <c r="C85" s="3"/>
      <c r="D85" s="3"/>
      <c r="E85" s="3"/>
      <c r="F85" s="3"/>
      <c r="G85" s="3"/>
    </row>
    <row r="86" spans="2:7" ht="21" x14ac:dyDescent="0.35">
      <c r="B86" s="5"/>
      <c r="C86" s="14" t="s">
        <v>27</v>
      </c>
      <c r="D86" s="6"/>
      <c r="E86" s="6"/>
      <c r="F86" s="7"/>
      <c r="G86" s="43"/>
    </row>
    <row r="87" spans="2:7" ht="21" x14ac:dyDescent="0.35">
      <c r="B87" s="8"/>
      <c r="C87" s="9" t="s">
        <v>12</v>
      </c>
      <c r="D87" s="4"/>
      <c r="E87" s="4"/>
      <c r="F87" s="10"/>
      <c r="G87" s="43"/>
    </row>
    <row r="88" spans="2:7" ht="21" x14ac:dyDescent="0.35">
      <c r="B88" s="8"/>
      <c r="C88" s="9" t="s">
        <v>29</v>
      </c>
      <c r="D88" s="4"/>
      <c r="E88" s="4"/>
      <c r="F88" s="10"/>
      <c r="G88" s="43"/>
    </row>
    <row r="89" spans="2:7" ht="18.75" x14ac:dyDescent="0.3">
      <c r="B89" s="8"/>
      <c r="C89" s="4"/>
      <c r="D89" s="22" t="s">
        <v>0</v>
      </c>
      <c r="E89" s="4"/>
      <c r="F89" s="10"/>
      <c r="G89" s="43"/>
    </row>
    <row r="90" spans="2:7" x14ac:dyDescent="0.25">
      <c r="B90" s="8"/>
      <c r="C90" s="18" t="s">
        <v>10</v>
      </c>
      <c r="D90" s="23">
        <v>50000</v>
      </c>
      <c r="E90" s="4"/>
      <c r="F90" s="15"/>
      <c r="G90" s="3"/>
    </row>
    <row r="91" spans="2:7" x14ac:dyDescent="0.25">
      <c r="B91" s="8"/>
      <c r="C91" s="18" t="s">
        <v>18</v>
      </c>
      <c r="D91" s="23">
        <v>5.5</v>
      </c>
      <c r="E91" s="4"/>
      <c r="F91" s="17"/>
      <c r="G91" s="25"/>
    </row>
    <row r="92" spans="2:7" x14ac:dyDescent="0.25">
      <c r="B92" s="8"/>
      <c r="C92" s="18" t="s">
        <v>14</v>
      </c>
      <c r="D92" s="20">
        <v>0.05</v>
      </c>
      <c r="E92" s="4"/>
      <c r="F92" s="15" t="s">
        <v>1</v>
      </c>
      <c r="G92" s="25"/>
    </row>
    <row r="93" spans="2:7" x14ac:dyDescent="0.25">
      <c r="B93" s="8"/>
      <c r="C93" s="4"/>
      <c r="D93" s="4"/>
      <c r="E93" s="4"/>
      <c r="F93" s="15"/>
      <c r="G93" s="27"/>
    </row>
    <row r="94" spans="2:7" ht="19.5" thickBot="1" x14ac:dyDescent="0.35">
      <c r="B94" s="8"/>
      <c r="C94" s="4"/>
      <c r="D94" s="22" t="s">
        <v>2</v>
      </c>
      <c r="E94" s="4"/>
      <c r="F94" s="15"/>
      <c r="G94" s="31"/>
    </row>
    <row r="95" spans="2:7" x14ac:dyDescent="0.25">
      <c r="B95" s="8"/>
      <c r="C95" s="32" t="s">
        <v>15</v>
      </c>
      <c r="D95" s="33">
        <f>D96-D90</f>
        <v>15826.533743381078</v>
      </c>
      <c r="E95" s="4"/>
      <c r="F95" s="15"/>
      <c r="G95" s="27"/>
    </row>
    <row r="96" spans="2:7" ht="15.75" thickBot="1" x14ac:dyDescent="0.3">
      <c r="B96" s="8"/>
      <c r="C96" s="34" t="s">
        <v>16</v>
      </c>
      <c r="D96" s="35">
        <f>D90*EXP(D92*D91)</f>
        <v>65826.533743381078</v>
      </c>
      <c r="E96" s="4"/>
      <c r="F96" s="15"/>
      <c r="G96" s="27"/>
    </row>
    <row r="97" spans="2:7" x14ac:dyDescent="0.25">
      <c r="B97" s="8"/>
      <c r="C97" s="4"/>
      <c r="D97" s="4"/>
      <c r="E97" s="4"/>
      <c r="F97" s="15"/>
      <c r="G97" s="27"/>
    </row>
    <row r="98" spans="2:7" ht="15.75" thickBot="1" x14ac:dyDescent="0.3">
      <c r="B98" s="11"/>
      <c r="C98" s="13" t="s">
        <v>3</v>
      </c>
      <c r="D98" s="13"/>
      <c r="E98" s="12"/>
      <c r="F98" s="21"/>
      <c r="G98" s="27"/>
    </row>
    <row r="99" spans="2:7" ht="15.75" thickBot="1" x14ac:dyDescent="0.3">
      <c r="B99" s="3"/>
      <c r="C99" s="3"/>
      <c r="D99" s="3"/>
      <c r="E99" s="3"/>
      <c r="F99" s="3"/>
      <c r="G99" s="3"/>
    </row>
    <row r="100" spans="2:7" x14ac:dyDescent="0.25">
      <c r="G100" s="38" t="s">
        <v>22</v>
      </c>
    </row>
    <row r="101" spans="2:7" x14ac:dyDescent="0.25">
      <c r="G101" s="39" t="s">
        <v>21</v>
      </c>
    </row>
    <row r="102" spans="2:7" ht="15.75" thickBot="1" x14ac:dyDescent="0.3">
      <c r="G102" s="40" t="s">
        <v>23</v>
      </c>
    </row>
    <row r="103" spans="2:7" x14ac:dyDescent="0.25">
      <c r="G103" s="3"/>
    </row>
  </sheetData>
  <sheetProtection sheet="1" objects="1" scenarios="1" selectLockedCells="1"/>
  <mergeCells count="3">
    <mergeCell ref="B1:F4"/>
    <mergeCell ref="G57:G59"/>
    <mergeCell ref="G72:G74"/>
  </mergeCells>
  <dataValidations disablePrompts="1" count="5">
    <dataValidation type="custom" errorStyle="information" allowBlank="1" showInputMessage="1" showErrorMessage="1" error="The year basis should normally be 360 or 365" sqref="D14 D31">
      <formula1>OR(D14=360,D14=365)</formula1>
    </dataValidation>
    <dataValidation type="list" allowBlank="1" showInputMessage="1" showErrorMessage="1" errorTitle="Simple or compound interest?" error="Choose &quot;SIMPLE&quot; or &quot;COMPOUND&quot;" sqref="D48">
      <formula1>G101:G102</formula1>
    </dataValidation>
    <dataValidation type="whole" allowBlank="1" showInputMessage="1" showErrorMessage="1" errorTitle="Compounding frequency" error="This should be a whole number of times per calendar year" sqref="D16 D33 D49">
      <formula1>1</formula1>
      <formula2>365</formula2>
    </dataValidation>
    <dataValidation type="list" allowBlank="1" showInputMessage="1" showErrorMessage="1" errorTitle="Simple or compound interest?" error="Choose &quot;SIMPLE&quot; or &quot;COMPOUND&quot;" sqref="D15">
      <formula1>G101:G102</formula1>
    </dataValidation>
    <dataValidation type="list" allowBlank="1" showInputMessage="1" showErrorMessage="1" errorTitle="Simple or compound interest?" error="Choose &quot;SIMPLE&quot; or &quot;COMPOUND&quot;" sqref="D32">
      <formula1>G101:G102</formula1>
    </dataValidation>
  </dataValidations>
  <hyperlinks>
    <hyperlink ref="C22" r:id="rId1" display="www.markets-international.com"/>
    <hyperlink ref="C39" r:id="rId2" display="www.markets-international.com"/>
    <hyperlink ref="C84" r:id="rId3" display="www.markets-international.com"/>
    <hyperlink ref="C70" r:id="rId4" display="www.markets-international.com"/>
    <hyperlink ref="C55" r:id="rId5" display="www.markets-international.com"/>
    <hyperlink ref="C98" r:id="rId6" display="www.markets-international.com"/>
  </hyperlinks>
  <printOptions horizontalCentered="1" verticalCentered="1"/>
  <pageMargins left="0" right="0" top="0" bottom="0" header="0" footer="0"/>
  <pageSetup paperSize="9" scale="50"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2011-12-02T12:23:26Z</cp:lastPrinted>
  <dcterms:created xsi:type="dcterms:W3CDTF">2011-01-13T14:26:35Z</dcterms:created>
  <dcterms:modified xsi:type="dcterms:W3CDTF">2011-12-02T12:53:38Z</dcterms:modified>
</cp:coreProperties>
</file>